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sources 📖" sheetId="1" r:id="rId4"/>
    <sheet state="visible" name="Pre-Seed - Figures" sheetId="2" r:id="rId5"/>
    <sheet state="visible" name="Seed - Buffer" sheetId="3" r:id="rId6"/>
    <sheet state="visible" name="Seed - Frst model" sheetId="4" r:id="rId7"/>
    <sheet state="visible" name="Seed - rewarding Talent" sheetId="5" r:id="rId8"/>
    <sheet state="visible" name="Series A - comet" sheetId="6" r:id="rId9"/>
    <sheet state="visible" name="Series A - Rewarding Talent" sheetId="7" r:id="rId10"/>
  </sheets>
  <definedNames/>
  <calcPr/>
</workbook>
</file>

<file path=xl/sharedStrings.xml><?xml version="1.0" encoding="utf-8"?>
<sst xmlns="http://schemas.openxmlformats.org/spreadsheetml/2006/main" count="90" uniqueCount="65">
  <si>
    <t>Content</t>
  </si>
  <si>
    <t>Importance</t>
  </si>
  <si>
    <t>Tl;dr</t>
  </si>
  <si>
    <t>Best resource on equity</t>
  </si>
  <si>
    <t xml:space="preserve">Best book/content by a mile on equity for employees for Pre-seed to post Serie A/B, includes calculator app. Extended edition out in print. </t>
  </si>
  <si>
    <t>Master list!</t>
  </si>
  <si>
    <t>A list of 100 articles around equity</t>
  </si>
  <si>
    <t>Maddyness article explaining BSPCEs to employees</t>
  </si>
  <si>
    <t>Best employee/candidate article (🇫🇷)</t>
  </si>
  <si>
    <t>Best article to provide to employee/candidate to explain BSPCEs</t>
  </si>
  <si>
    <t>Must read for 🇫🇷 founders</t>
  </si>
  <si>
    <t>Toolkit for startup founders on how to handle equity (to whom, how much, what conditions, etc.) in french</t>
  </si>
  <si>
    <t>Nice to have</t>
  </si>
  <si>
    <t>Buffer model(clear inspiration for a lot of people) explained. Concept of Risk Layer well detailed, introducing option of cash vs equity choice.</t>
  </si>
  <si>
    <t xml:space="preserve">Interesting for a "Choice'" model. Netflix offers(used to?) employee to receive their yearly comp as 0% equity 100% cash up to 60% equity 40% cash as they choose. Study is old. Some interesting stats in exhibits about compensation mix, and super interesting results in exhibit 6 about what factors led to people choosing equity vs cash (gender, seniority, salary).  </t>
  </si>
  <si>
    <t>Interesting concept about how to better redistribute potential wealth created by employee-owned equity in case the company skyrockets. Interesting principles, in my opinion threshold used is way too high and therefore applicable to future unicorns only. Principle could be used at a more pragmatic threshold IMO. Interesting Follow-up discussion/comments on YCombinator website is very interesting too: https://news.ycombinator.com/item?id=9336392</t>
  </si>
  <si>
    <t>Best link I've found for employees inquiring about French taxes on BSPCE (also links to BSA in there)</t>
  </si>
  <si>
    <t>Interesting read/perspective on how "token incentives" could replace/complement equity in the future, as a way to incentivise employees(/freelancers/partners) as well as a potential way to gain liquidity. See http://www.tribute.coop/ for a related initiative in France. Source of inspiration for our community-focused comet coins</t>
  </si>
  <si>
    <t>Yolocracy: quel modèle d'equity pour attirer les meilleurs talents</t>
  </si>
  <si>
    <t>Conference (🇫🇷) on comet's lessons learned on equity</t>
  </si>
  <si>
    <t>Simulator</t>
  </si>
  <si>
    <t>Parameters</t>
  </si>
  <si>
    <t>Package (OTE - k€)</t>
  </si>
  <si>
    <t xml:space="preserve">Seniority Level </t>
  </si>
  <si>
    <t>Senior</t>
  </si>
  <si>
    <t>Seniority level</t>
  </si>
  <si>
    <t>Level</t>
  </si>
  <si>
    <t>Individual Contributor Track</t>
  </si>
  <si>
    <t>Manager Track</t>
  </si>
  <si>
    <t>Equity Factor</t>
  </si>
  <si>
    <t>N/A</t>
  </si>
  <si>
    <t>C-Level</t>
  </si>
  <si>
    <t>Ad-Hoc / %FD</t>
  </si>
  <si>
    <t>VP</t>
  </si>
  <si>
    <t>Expert</t>
  </si>
  <si>
    <t>Head Of</t>
  </si>
  <si>
    <t>Target Equity (€)</t>
  </si>
  <si>
    <t>Lead</t>
  </si>
  <si>
    <t>Target Equity (%FD)</t>
  </si>
  <si>
    <t>Intermediate</t>
  </si>
  <si>
    <t>Supervisor</t>
  </si>
  <si>
    <t>Junior</t>
  </si>
  <si>
    <t xml:space="preserve">Figures' opinion: One of the historical and most popular model. Pros: flexible, offers a choice to employees, incorporate Risk layer notion. Cons: 'cliff' effect is too strong (difference between one employee to the next one). </t>
  </si>
  <si>
    <t xml:space="preserve">More details: </t>
  </si>
  <si>
    <t>https://buffer.com/resources/buffer-open-equity-formula/</t>
  </si>
  <si>
    <t>Figures' opinion: Very solid model, with risk concept, seniority impact (through salary). Slightly complex to explain to employee but solid.</t>
  </si>
  <si>
    <t>https://medium.com/frstvc/combien-de-bspce-donner-en-seed-et-comment-lexpliquer-aux-salari%C3%A9s-425eb3656240#:~:text=5%25%20de%20l'entreprise%20%C3%A0,possible%20mais%20pas%20la%20meilleure).</t>
  </si>
  <si>
    <t>Figures' opinion: Very easy model, simple enough (too simple maybe for some). Difference between Tech and non Tech maybe too large.</t>
  </si>
  <si>
    <t>% of base salary in equity amount</t>
  </si>
  <si>
    <t>https://www.indexventures.com/rewardingtalent/calculating-initial-grants-at-seed</t>
  </si>
  <si>
    <t>Figures' opinion: We're biased but we think it's a solid model to implement for a post Series A company. Simple, based on salary (understandble), scales with seniority, etc.</t>
  </si>
  <si>
    <t>Simulation</t>
  </si>
  <si>
    <t>Target salary</t>
  </si>
  <si>
    <t>Seniority target %</t>
  </si>
  <si>
    <t>Target role seniority</t>
  </si>
  <si>
    <t>Beginner</t>
  </si>
  <si>
    <t>Equity Grant
(% of base salary)</t>
  </si>
  <si>
    <t>Equity Proposal (€)</t>
  </si>
  <si>
    <t>Ad-hoc</t>
  </si>
  <si>
    <t xml:space="preserve"># Options </t>
  </si>
  <si>
    <t>0,3% FD</t>
  </si>
  <si>
    <t>Staff</t>
  </si>
  <si>
    <t>Current strike price</t>
  </si>
  <si>
    <t>Figures' opinion: Solid model, understandable by candidates, scale well, maybe too complex (those 3 job families might add unnessecary complexity however it's interesting to wonder about each role's impact</t>
  </si>
  <si>
    <t>https://www.indexventures.com/rewardingtalent/calculating-initial-grants-at-series-a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</si>
</sst>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\ [$€-1]"/>
    <numFmt numFmtId="165" formatCode="#,##0.00\ [$€-1]"/>
  </numFmts>
  <fonts count="23">
    <font>
      <sz val="10.0"/>
      <color rgb="FF000000"/>
      <name val="Calibri"/>
      <scheme val="minor"/>
    </font>
    <font>
      <b/>
      <color rgb="FFFFFFFF"/>
      <name val="Calibri"/>
    </font>
    <font>
      <u/>
      <color rgb="FF0000FF"/>
    </font>
    <font>
      <b/>
      <color theme="1"/>
      <name val="Calibri"/>
    </font>
    <font>
      <color theme="1"/>
      <name val="Calibri"/>
    </font>
    <font>
      <u/>
      <color rgb="FF1155CC"/>
    </font>
    <font>
      <u/>
      <color rgb="FF1155CC"/>
    </font>
    <font>
      <color theme="1"/>
      <name val="Arial"/>
    </font>
    <font>
      <b/>
      <color theme="1"/>
      <name val="Raleway"/>
    </font>
    <font>
      <b/>
      <color rgb="FFFFFFFF"/>
      <name val="Raleway"/>
    </font>
    <font>
      <color theme="1"/>
      <name val="Calibri"/>
      <scheme val="minor"/>
    </font>
    <font>
      <b/>
      <sz val="12.0"/>
      <color rgb="FFFFFFFF"/>
      <name val="Raleway"/>
    </font>
    <font>
      <b/>
      <sz val="12.0"/>
      <color theme="1"/>
      <name val="Raleway"/>
    </font>
    <font>
      <b/>
      <i/>
      <sz val="12.0"/>
      <color theme="1"/>
      <name val="Raleway"/>
    </font>
    <font>
      <b/>
      <color theme="1"/>
      <name val="Calibri"/>
      <scheme val="minor"/>
    </font>
    <font>
      <u/>
      <color rgb="FF0000FF"/>
    </font>
    <font>
      <u/>
      <color rgb="FF0000FF"/>
    </font>
    <font>
      <b/>
      <sz val="14.0"/>
      <color rgb="FF000000"/>
      <name val="Montserrat"/>
    </font>
    <font>
      <color theme="1"/>
      <name val="Montserrat"/>
    </font>
    <font>
      <b/>
      <sz val="11.0"/>
      <color rgb="FFFFFFFF"/>
      <name val="Montserrat"/>
    </font>
    <font>
      <b/>
      <color theme="1"/>
      <name val="Montserrat"/>
    </font>
    <font>
      <b/>
      <color rgb="FFFFFFFF"/>
      <name val="Montserrat"/>
    </font>
    <font>
      <sz val="11.0"/>
      <color theme="1"/>
      <name val="Montserrat"/>
    </font>
  </fonts>
  <fills count="16">
    <fill>
      <patternFill patternType="none"/>
    </fill>
    <fill>
      <patternFill patternType="lightGray"/>
    </fill>
    <fill>
      <patternFill patternType="solid">
        <fgColor rgb="FFF6B26B"/>
        <bgColor rgb="FFF6B26B"/>
      </patternFill>
    </fill>
    <fill>
      <patternFill patternType="solid">
        <fgColor rgb="FF6AA84F"/>
        <bgColor rgb="FF6AA84F"/>
      </patternFill>
    </fill>
    <fill>
      <patternFill patternType="solid">
        <fgColor rgb="FFF9CB9C"/>
        <bgColor rgb="FFF9CB9C"/>
      </patternFill>
    </fill>
    <fill>
      <patternFill patternType="solid">
        <fgColor rgb="FF666666"/>
        <bgColor rgb="FF666666"/>
      </patternFill>
    </fill>
    <fill>
      <patternFill patternType="solid">
        <fgColor rgb="FF4A86E8"/>
        <bgColor rgb="FF4A86E8"/>
      </patternFill>
    </fill>
    <fill>
      <patternFill patternType="solid">
        <fgColor rgb="FF93C47D"/>
        <bgColor rgb="FF93C47D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3F3F3"/>
        <bgColor rgb="FFF3F3F3"/>
      </patternFill>
    </fill>
    <fill>
      <patternFill patternType="solid">
        <fgColor rgb="FFCCCCCC"/>
        <bgColor rgb="FFCCCCCC"/>
      </patternFill>
    </fill>
    <fill>
      <patternFill patternType="solid">
        <fgColor rgb="FF5B95F9"/>
        <bgColor rgb="FF5B95F9"/>
      </patternFill>
    </fill>
    <fill>
      <patternFill patternType="solid">
        <fgColor rgb="FFE06666"/>
        <bgColor rgb="FFE06666"/>
      </patternFill>
    </fill>
    <fill>
      <patternFill patternType="solid">
        <fgColor rgb="FFCFE2F3"/>
        <bgColor rgb="FFCFE2F3"/>
      </patternFill>
    </fill>
    <fill>
      <patternFill patternType="solid">
        <fgColor rgb="FFE8F0FE"/>
        <bgColor rgb="FFE8F0FE"/>
      </patternFill>
    </fill>
  </fills>
  <borders count="8">
    <border/>
    <border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medium">
        <color rgb="FFF6B26B"/>
      </left>
      <right style="medium">
        <color rgb="FFF6B26B"/>
      </right>
      <top style="medium">
        <color rgb="FFF6B26B"/>
      </top>
      <bottom style="medium">
        <color rgb="FFF6B26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CC0000"/>
      </left>
      <right style="medium">
        <color rgb="FFCC0000"/>
      </right>
      <top style="medium">
        <color rgb="FFCC0000"/>
      </top>
      <bottom style="medium">
        <color rgb="FFCC0000"/>
      </bottom>
    </border>
    <border>
      <left style="thin">
        <color rgb="FF6AA84F"/>
      </left>
      <right style="thin">
        <color rgb="FF6AA84F"/>
      </right>
      <top style="thin">
        <color rgb="FF6AA84F"/>
      </top>
      <bottom style="thin">
        <color rgb="FF6AA84F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shrinkToFit="0" wrapText="1"/>
    </xf>
    <xf borderId="0" fillId="0" fontId="3" numFmtId="0" xfId="0" applyAlignment="1" applyFont="1">
      <alignment readingOrder="0" shrinkToFit="0" wrapText="1"/>
    </xf>
    <xf borderId="0" fillId="0" fontId="4" numFmtId="0" xfId="0" applyAlignment="1" applyFont="1">
      <alignment shrinkToFit="0" wrapText="1"/>
    </xf>
    <xf borderId="0" fillId="0" fontId="3" numFmtId="0" xfId="0" applyAlignment="1" applyFont="1">
      <alignment shrinkToFit="0" wrapText="1"/>
    </xf>
    <xf borderId="0" fillId="0" fontId="5" numFmtId="0" xfId="0" applyAlignment="1" applyFont="1">
      <alignment readingOrder="0" shrinkToFit="0" wrapText="1"/>
    </xf>
    <xf borderId="0" fillId="0" fontId="4" numFmtId="0" xfId="0" applyAlignment="1" applyFont="1">
      <alignment readingOrder="0" shrinkToFit="0" wrapText="1"/>
    </xf>
    <xf borderId="0" fillId="0" fontId="6" numFmtId="0" xfId="0" applyAlignment="1" applyFont="1">
      <alignment readingOrder="0" shrinkToFit="0" wrapText="1"/>
    </xf>
    <xf borderId="0" fillId="0" fontId="7" numFmtId="0" xfId="0" applyAlignment="1" applyFont="1">
      <alignment vertical="bottom"/>
    </xf>
    <xf borderId="0" fillId="0" fontId="7" numFmtId="0" xfId="0" applyAlignment="1" applyFont="1">
      <alignment vertical="center"/>
    </xf>
    <xf borderId="0" fillId="2" fontId="8" numFmtId="0" xfId="0" applyAlignment="1" applyFill="1" applyFont="1">
      <alignment vertical="center"/>
    </xf>
    <xf borderId="0" fillId="3" fontId="9" numFmtId="0" xfId="0" applyAlignment="1" applyFill="1" applyFont="1">
      <alignment vertical="center"/>
    </xf>
    <xf borderId="0" fillId="0" fontId="10" numFmtId="0" xfId="0" applyAlignment="1" applyFont="1">
      <alignment vertical="center"/>
    </xf>
    <xf borderId="0" fillId="4" fontId="8" numFmtId="0" xfId="0" applyAlignment="1" applyFill="1" applyFont="1">
      <alignment vertical="bottom"/>
    </xf>
    <xf borderId="0" fillId="0" fontId="8" numFmtId="164" xfId="0" applyAlignment="1" applyFont="1" applyNumberFormat="1">
      <alignment horizontal="center" vertical="bottom"/>
    </xf>
    <xf borderId="1" fillId="0" fontId="7" numFmtId="0" xfId="0" applyAlignment="1" applyBorder="1" applyFont="1">
      <alignment vertical="bottom"/>
    </xf>
    <xf borderId="0" fillId="0" fontId="8" numFmtId="0" xfId="0" applyAlignment="1" applyFont="1">
      <alignment horizontal="center" vertical="bottom"/>
    </xf>
    <xf borderId="2" fillId="3" fontId="9" numFmtId="0" xfId="0" applyAlignment="1" applyBorder="1" applyFont="1">
      <alignment vertical="bottom"/>
    </xf>
    <xf borderId="3" fillId="5" fontId="11" numFmtId="0" xfId="0" applyAlignment="1" applyBorder="1" applyFill="1" applyFont="1">
      <alignment horizontal="center" vertical="bottom"/>
    </xf>
    <xf borderId="3" fillId="6" fontId="11" numFmtId="0" xfId="0" applyAlignment="1" applyBorder="1" applyFill="1" applyFont="1">
      <alignment horizontal="center" vertical="bottom"/>
    </xf>
    <xf borderId="3" fillId="7" fontId="11" numFmtId="0" xfId="0" applyAlignment="1" applyBorder="1" applyFill="1" applyFont="1">
      <alignment horizontal="center" vertical="bottom"/>
    </xf>
    <xf borderId="3" fillId="2" fontId="11" numFmtId="0" xfId="0" applyAlignment="1" applyBorder="1" applyFont="1">
      <alignment horizontal="center" vertical="bottom"/>
    </xf>
    <xf borderId="2" fillId="0" fontId="7" numFmtId="0" xfId="0" applyAlignment="1" applyBorder="1" applyFont="1">
      <alignment vertical="bottom"/>
    </xf>
    <xf borderId="3" fillId="8" fontId="12" numFmtId="0" xfId="0" applyAlignment="1" applyBorder="1" applyFill="1" applyFont="1">
      <alignment horizontal="center" vertical="bottom"/>
    </xf>
    <xf borderId="3" fillId="9" fontId="13" numFmtId="0" xfId="0" applyAlignment="1" applyBorder="1" applyFill="1" applyFont="1">
      <alignment horizontal="center" vertical="bottom"/>
    </xf>
    <xf borderId="3" fillId="8" fontId="12" numFmtId="0" xfId="0" applyAlignment="1" applyBorder="1" applyFont="1">
      <alignment horizontal="center" readingOrder="0" vertical="bottom"/>
    </xf>
    <xf borderId="3" fillId="10" fontId="12" numFmtId="0" xfId="0" applyAlignment="1" applyBorder="1" applyFill="1" applyFont="1">
      <alignment horizontal="center" vertical="bottom"/>
    </xf>
    <xf borderId="3" fillId="10" fontId="12" numFmtId="0" xfId="0" applyAlignment="1" applyBorder="1" applyFont="1">
      <alignment horizontal="center" readingOrder="0" vertical="bottom"/>
    </xf>
    <xf borderId="0" fillId="0" fontId="8" numFmtId="10" xfId="0" applyAlignment="1" applyFont="1" applyNumberFormat="1">
      <alignment horizontal="center" vertical="bottom"/>
    </xf>
    <xf borderId="0" fillId="0" fontId="14" numFmtId="0" xfId="0" applyAlignment="1" applyFont="1">
      <alignment readingOrder="0" shrinkToFit="0" vertical="center" wrapText="1"/>
    </xf>
    <xf borderId="0" fillId="0" fontId="14" numFmtId="0" xfId="0" applyAlignment="1" applyFont="1">
      <alignment readingOrder="0"/>
    </xf>
    <xf borderId="0" fillId="0" fontId="15" numFmtId="0" xfId="0" applyAlignment="1" applyFont="1">
      <alignment readingOrder="0"/>
    </xf>
    <xf borderId="0" fillId="0" fontId="16" numFmtId="0" xfId="0" applyAlignment="1" applyFont="1">
      <alignment readingOrder="0"/>
    </xf>
    <xf borderId="0" fillId="0" fontId="10" numFmtId="0" xfId="0" applyAlignment="1" applyFont="1">
      <alignment readingOrder="0"/>
    </xf>
    <xf borderId="0" fillId="0" fontId="17" numFmtId="0" xfId="0" applyFont="1"/>
    <xf borderId="0" fillId="0" fontId="18" numFmtId="0" xfId="0" applyFont="1"/>
    <xf borderId="0" fillId="11" fontId="17" numFmtId="0" xfId="0" applyFill="1" applyFont="1"/>
    <xf borderId="0" fillId="2" fontId="19" numFmtId="0" xfId="0" applyFont="1"/>
    <xf borderId="4" fillId="0" fontId="20" numFmtId="165" xfId="0" applyAlignment="1" applyBorder="1" applyFont="1" applyNumberFormat="1">
      <alignment horizontal="right"/>
    </xf>
    <xf borderId="0" fillId="6" fontId="21" numFmtId="0" xfId="0" applyFont="1"/>
    <xf borderId="4" fillId="0" fontId="20" numFmtId="0" xfId="0" applyAlignment="1" applyBorder="1" applyFont="1">
      <alignment horizontal="right"/>
    </xf>
    <xf borderId="0" fillId="0" fontId="22" numFmtId="0" xfId="0" applyFont="1"/>
    <xf borderId="5" fillId="6" fontId="21" numFmtId="0" xfId="0" applyAlignment="1" applyBorder="1" applyFont="1">
      <alignment horizontal="center" vertical="center"/>
    </xf>
    <xf borderId="5" fillId="6" fontId="21" numFmtId="0" xfId="0" applyAlignment="1" applyBorder="1" applyFont="1">
      <alignment vertical="center"/>
    </xf>
    <xf borderId="5" fillId="12" fontId="21" numFmtId="0" xfId="0" applyAlignment="1" applyBorder="1" applyFill="1" applyFont="1">
      <alignment horizontal="center" readingOrder="0" vertical="center"/>
    </xf>
    <xf borderId="0" fillId="13" fontId="19" numFmtId="0" xfId="0" applyFill="1" applyFont="1"/>
    <xf borderId="6" fillId="0" fontId="18" numFmtId="165" xfId="0" applyBorder="1" applyFont="1" applyNumberFormat="1"/>
    <xf borderId="5" fillId="8" fontId="20" numFmtId="0" xfId="0" applyAlignment="1" applyBorder="1" applyFont="1">
      <alignment horizontal="center"/>
    </xf>
    <xf borderId="5" fillId="9" fontId="20" numFmtId="0" xfId="0" applyAlignment="1" applyBorder="1" applyFont="1">
      <alignment horizontal="center"/>
    </xf>
    <xf borderId="5" fillId="14" fontId="20" numFmtId="0" xfId="0" applyAlignment="1" applyBorder="1" applyFill="1" applyFont="1">
      <alignment horizontal="center" vertical="center"/>
    </xf>
    <xf borderId="0" fillId="13" fontId="19" numFmtId="0" xfId="0" applyAlignment="1" applyFont="1">
      <alignment readingOrder="0"/>
    </xf>
    <xf borderId="6" fillId="0" fontId="18" numFmtId="3" xfId="0" applyBorder="1" applyFont="1" applyNumberFormat="1"/>
    <xf borderId="5" fillId="15" fontId="20" numFmtId="0" xfId="0" applyAlignment="1" applyBorder="1" applyFill="1" applyFont="1">
      <alignment horizontal="center"/>
    </xf>
    <xf borderId="5" fillId="14" fontId="20" numFmtId="0" xfId="0" applyAlignment="1" applyBorder="1" applyFont="1">
      <alignment horizontal="center" readingOrder="0" vertical="center"/>
    </xf>
    <xf borderId="5" fillId="8" fontId="20" numFmtId="9" xfId="0" applyAlignment="1" applyBorder="1" applyFont="1" applyNumberFormat="1">
      <alignment horizontal="center"/>
    </xf>
    <xf borderId="5" fillId="15" fontId="20" numFmtId="9" xfId="0" applyAlignment="1" applyBorder="1" applyFont="1" applyNumberFormat="1">
      <alignment horizontal="center" readingOrder="0"/>
    </xf>
    <xf borderId="5" fillId="8" fontId="20" numFmtId="9" xfId="0" applyAlignment="1" applyBorder="1" applyFont="1" applyNumberFormat="1">
      <alignment horizontal="center" readingOrder="0"/>
    </xf>
    <xf borderId="5" fillId="15" fontId="20" numFmtId="9" xfId="0" applyAlignment="1" applyBorder="1" applyFont="1" applyNumberFormat="1">
      <alignment horizontal="center"/>
    </xf>
    <xf borderId="0" fillId="3" fontId="21" numFmtId="0" xfId="0" applyFont="1"/>
    <xf borderId="7" fillId="0" fontId="20" numFmtId="165" xfId="0" applyAlignment="1" applyBorder="1" applyFont="1" applyNumberFormat="1">
      <alignment horizontal="center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8BC34A"/>
          <bgColor rgb="FF8BC34A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EF7E3"/>
          <bgColor rgb="FFEEF7E3"/>
        </patternFill>
      </fill>
      <border/>
    </dxf>
  </dxfs>
  <tableStyles count="1">
    <tableStyle count="3" pivot="0" name="Ressources 📖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962025</xdr:colOff>
      <xdr:row>5</xdr:row>
      <xdr:rowOff>190500</xdr:rowOff>
    </xdr:from>
    <xdr:ext cx="3533775" cy="1743075"/>
    <xdr:pic>
      <xdr:nvPicPr>
        <xdr:cNvPr id="0" name="image4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933450</xdr:colOff>
      <xdr:row>4</xdr:row>
      <xdr:rowOff>47625</xdr:rowOff>
    </xdr:from>
    <xdr:ext cx="6515100" cy="232410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76200</xdr:colOff>
      <xdr:row>5</xdr:row>
      <xdr:rowOff>114300</xdr:rowOff>
    </xdr:from>
    <xdr:ext cx="6057900" cy="41529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5</xdr:row>
      <xdr:rowOff>0</xdr:rowOff>
    </xdr:from>
    <xdr:ext cx="8001000" cy="7610475"/>
    <xdr:pic>
      <xdr:nvPicPr>
        <xdr:cNvPr id="0" name="image3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ref="A3:C13" displayName="Table_1" name="Table_1" id="1">
  <tableColumns count="3">
    <tableColumn name="Content" id="1"/>
    <tableColumn name="Importance" id="2"/>
    <tableColumn name="Tl;dr" id="3"/>
  </tableColumns>
  <tableStyleInfo name="Ressources 📖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maddyness.com/2019/01/29/maddynoob-tout-comprendre-aux-bspce-ou-presque-en-moins-de-10-minutes/" TargetMode="External"/><Relationship Id="rId2" Type="http://schemas.openxmlformats.org/officeDocument/2006/relationships/hyperlink" Target="https://yolocracy.org/15-comet-quel-modele-dequity-pour-attirer-et-retenir-les-meilleurs-talents/" TargetMode="External"/><Relationship Id="rId3" Type="http://schemas.openxmlformats.org/officeDocument/2006/relationships/drawing" Target="../drawings/drawing1.xml"/><Relationship Id="rId5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buffer.com/resources/buffer-open-equity-formula/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medium.com/frstvc/combien-de-bspce-donner-en-seed-et-comment-lexpliquer-aux-salari%C3%A9s-425eb3656240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www.indexventures.com/rewardingtalent/calculating-initial-grants-at-seed" TargetMode="External"/><Relationship Id="rId2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s://www.indexventures.com/rewardingtalent/calculating-initial-grants-at-series-a" TargetMode="External"/><Relationship Id="rId2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41.86"/>
    <col customWidth="1" min="2" max="2" width="34.43"/>
    <col customWidth="1" min="3" max="3" width="125.0"/>
  </cols>
  <sheetData>
    <row r="1" ht="15.75" customHeight="1"/>
    <row r="2" ht="15.75" customHeight="1"/>
    <row r="3" ht="15.75" customHeight="1">
      <c r="A3" s="1" t="s">
        <v>0</v>
      </c>
      <c r="B3" s="1" t="s">
        <v>1</v>
      </c>
      <c r="C3" s="1" t="s">
        <v>2</v>
      </c>
    </row>
    <row r="4" ht="15.75" customHeight="1">
      <c r="A4" s="2" t="str">
        <f>HYPERLINK("https://www.indexventures.com/rewardingtalent$","Rewarding talent (Book/website)")</f>
        <v>Rewarding talent (Book/website)</v>
      </c>
      <c r="B4" s="3" t="s">
        <v>3</v>
      </c>
      <c r="C4" s="4" t="s">
        <v>4</v>
      </c>
    </row>
    <row r="5" ht="15.75" customHeight="1">
      <c r="A5" s="2" t="str">
        <f>HYPERLINK("https://airtable.com/shrrNWvYQHW12juHi/tbltL5qLnB0mw7rBU?blocks=hide","List of articles compiled by EKWITY")</f>
        <v>List of articles compiled by EKWITY</v>
      </c>
      <c r="B5" s="5" t="s">
        <v>5</v>
      </c>
      <c r="C5" s="4" t="s">
        <v>6</v>
      </c>
    </row>
    <row r="6" ht="15.75" customHeight="1">
      <c r="A6" s="6" t="s">
        <v>7</v>
      </c>
      <c r="B6" s="3" t="s">
        <v>8</v>
      </c>
      <c r="C6" s="7" t="s">
        <v>9</v>
      </c>
    </row>
    <row r="7" ht="15.75" customHeight="1">
      <c r="A7" s="2" t="str">
        <f>HYPERLINK("https://thegalionproject.com/kit-bspce","Gallion project BSPCE toolkit (FR)")</f>
        <v>Gallion project BSPCE toolkit (FR)</v>
      </c>
      <c r="B7" s="7" t="s">
        <v>10</v>
      </c>
      <c r="C7" s="4" t="s">
        <v>11</v>
      </c>
    </row>
    <row r="8" ht="15.75" customHeight="1">
      <c r="A8" s="2" t="str">
        <f>HYPERLINK("https://open.buffer.com/buffer-open-equity-formula/","Buffer Open Equity explained")</f>
        <v>Buffer Open Equity explained</v>
      </c>
      <c r="B8" s="7" t="s">
        <v>12</v>
      </c>
      <c r="C8" s="7" t="s">
        <v>13</v>
      </c>
    </row>
    <row r="9" ht="15.75" customHeight="1">
      <c r="A9" s="2" t="str">
        <f>HYPERLINK("https://www.researchgate.net/publication/228147632_Equity_on_Demand_The_Netflix_Approach_to_Compensation","Netflix compensation mix / employee choice study (Standford old study)")</f>
        <v>Netflix compensation mix / employee choice study (Standford old study)</v>
      </c>
      <c r="B9" s="4" t="s">
        <v>12</v>
      </c>
      <c r="C9" s="7" t="s">
        <v>14</v>
      </c>
    </row>
    <row r="10" ht="15.75" customHeight="1">
      <c r="A10" s="2" t="str">
        <f>HYPERLINK("https://medium.com/detour-dot-com/introducing-progressive-equity-f424a51ee3a4","Progressive equity (blog post)")</f>
        <v>Progressive equity (blog post)</v>
      </c>
      <c r="B10" s="4" t="s">
        <v>12</v>
      </c>
      <c r="C10" s="4" t="s">
        <v>15</v>
      </c>
    </row>
    <row r="11" ht="15.75" customHeight="1">
      <c r="A11" s="2" t="str">
        <f>HYPERLINK("https://www.legalstart.fr/fiches-pratiques/capital-social/bspce-fonctionnement-avantages-fiscalite/","BSPCE taxation")</f>
        <v>BSPCE taxation</v>
      </c>
      <c r="B11" s="4" t="s">
        <v>12</v>
      </c>
      <c r="C11" s="4" t="s">
        <v>16</v>
      </c>
    </row>
    <row r="12" ht="15.75" customHeight="1">
      <c r="A12" s="2" t="str">
        <f>HYPERLINK("https://tokeneconomy.co/employee-incentives-in-a-tokenized-world-77012d9d73e0","Token incentives/blockchain powered equity")</f>
        <v>Token incentives/blockchain powered equity</v>
      </c>
      <c r="B12" s="4" t="s">
        <v>12</v>
      </c>
      <c r="C12" s="4" t="s">
        <v>17</v>
      </c>
    </row>
    <row r="13" ht="15.75" hidden="1" customHeight="1">
      <c r="A13" s="8" t="s">
        <v>18</v>
      </c>
      <c r="B13" s="7" t="s">
        <v>12</v>
      </c>
      <c r="C13" s="7" t="s">
        <v>19</v>
      </c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hyperlinks>
    <hyperlink r:id="rId1" ref="A6"/>
    <hyperlink r:id="rId2" ref="A13"/>
  </hyperlinks>
  <drawing r:id="rId3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4.71"/>
    <col customWidth="1" min="2" max="2" width="22.14"/>
    <col customWidth="1" min="3" max="3" width="24.0"/>
    <col customWidth="1" min="4" max="4" width="5.86"/>
    <col customWidth="1" min="7" max="7" width="37.71"/>
    <col customWidth="1" min="8" max="8" width="37.0"/>
    <col customWidth="1" min="9" max="9" width="28.71"/>
  </cols>
  <sheetData>
    <row r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>
      <c r="A2" s="10"/>
      <c r="B2" s="11" t="s">
        <v>20</v>
      </c>
      <c r="D2" s="10"/>
      <c r="E2" s="12" t="s">
        <v>21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3"/>
      <c r="W2" s="13"/>
      <c r="X2" s="13"/>
      <c r="Y2" s="13"/>
      <c r="Z2" s="13"/>
    </row>
    <row r="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>
      <c r="A4" s="9"/>
      <c r="B4" s="14" t="s">
        <v>22</v>
      </c>
      <c r="C4" s="15">
        <v>87500.0</v>
      </c>
      <c r="D4" s="9"/>
      <c r="E4" s="9"/>
      <c r="F4" s="16"/>
      <c r="G4" s="16"/>
      <c r="H4" s="16"/>
      <c r="I4" s="16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>
      <c r="A5" s="9"/>
      <c r="B5" s="14" t="s">
        <v>23</v>
      </c>
      <c r="C5" s="17" t="s">
        <v>24</v>
      </c>
      <c r="D5" s="9"/>
      <c r="E5" s="18" t="s">
        <v>25</v>
      </c>
      <c r="F5" s="19" t="s">
        <v>26</v>
      </c>
      <c r="G5" s="20" t="s">
        <v>27</v>
      </c>
      <c r="H5" s="21" t="s">
        <v>28</v>
      </c>
      <c r="I5" s="22" t="s">
        <v>29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>
      <c r="A6" s="9"/>
      <c r="B6" s="9"/>
      <c r="C6" s="9"/>
      <c r="D6" s="9"/>
      <c r="E6" s="23"/>
      <c r="F6" s="24">
        <v>6.0</v>
      </c>
      <c r="G6" s="25" t="s">
        <v>30</v>
      </c>
      <c r="H6" s="24" t="s">
        <v>31</v>
      </c>
      <c r="I6" s="26" t="s">
        <v>32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>
      <c r="A7" s="9"/>
      <c r="B7" s="9"/>
      <c r="C7" s="9"/>
      <c r="D7" s="9"/>
      <c r="E7" s="23"/>
      <c r="F7" s="27">
        <v>5.0</v>
      </c>
      <c r="G7" s="25" t="s">
        <v>30</v>
      </c>
      <c r="H7" s="27" t="s">
        <v>33</v>
      </c>
      <c r="I7" s="26" t="s">
        <v>32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>
      <c r="A8" s="9"/>
      <c r="B8" s="14" t="s">
        <v>29</v>
      </c>
      <c r="C8" s="17">
        <f>IF(ISNA(VLOOKUP(C5,G8:I11,3,FALSE())),VLOOKUP(C5,H5:I11,2,FALSE()),VLOOKUP(C5,G8:I11,3,FALSE()))</f>
        <v>0.6</v>
      </c>
      <c r="D8" s="9"/>
      <c r="E8" s="23"/>
      <c r="F8" s="24">
        <v>4.0</v>
      </c>
      <c r="G8" s="24" t="s">
        <v>34</v>
      </c>
      <c r="H8" s="24" t="s">
        <v>35</v>
      </c>
      <c r="I8" s="26">
        <v>0.8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>
      <c r="A9" s="9"/>
      <c r="B9" s="14" t="s">
        <v>36</v>
      </c>
      <c r="C9" s="15">
        <f>IF(C8="Ad-Hoc","TBD",C8*C4)</f>
        <v>52500</v>
      </c>
      <c r="D9" s="9"/>
      <c r="E9" s="23"/>
      <c r="F9" s="27">
        <v>3.0</v>
      </c>
      <c r="G9" s="27" t="s">
        <v>24</v>
      </c>
      <c r="H9" s="27" t="s">
        <v>37</v>
      </c>
      <c r="I9" s="28">
        <v>0.6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>
      <c r="A10" s="9"/>
      <c r="B10" s="14" t="s">
        <v>38</v>
      </c>
      <c r="C10" s="29">
        <f>C9/20000000</f>
        <v>0.002625</v>
      </c>
      <c r="D10" s="9"/>
      <c r="E10" s="23"/>
      <c r="F10" s="24">
        <v>2.0</v>
      </c>
      <c r="G10" s="24" t="s">
        <v>39</v>
      </c>
      <c r="H10" s="24" t="s">
        <v>40</v>
      </c>
      <c r="I10" s="26">
        <v>0.4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>
      <c r="A11" s="9"/>
      <c r="B11" s="9"/>
      <c r="C11" s="9"/>
      <c r="D11" s="9"/>
      <c r="E11" s="23"/>
      <c r="F11" s="27">
        <v>1.0</v>
      </c>
      <c r="G11" s="27" t="s">
        <v>41</v>
      </c>
      <c r="H11" s="25" t="s">
        <v>30</v>
      </c>
      <c r="I11" s="28">
        <v>0.2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</row>
    <row r="97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</row>
    <row r="98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</row>
    <row r="108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</row>
    <row r="1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</row>
    <row r="116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</row>
    <row r="117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</row>
    <row r="118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</row>
    <row r="119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</row>
    <row r="120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</row>
    <row r="12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</row>
    <row r="12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</row>
    <row r="12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</row>
    <row r="124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</row>
    <row r="1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</row>
    <row r="126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</row>
    <row r="127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</row>
    <row r="128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</row>
    <row r="129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</row>
    <row r="130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</row>
    <row r="13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</row>
    <row r="13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</row>
    <row r="13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</row>
    <row r="134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</row>
    <row r="13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</row>
    <row r="136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</row>
    <row r="137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</row>
    <row r="138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</row>
    <row r="139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</row>
    <row r="140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</row>
    <row r="14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</row>
    <row r="14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</row>
    <row r="14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</row>
    <row r="144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</row>
    <row r="14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</row>
    <row r="146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</row>
    <row r="147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</row>
    <row r="148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</row>
    <row r="149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</row>
    <row r="150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</row>
    <row r="15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</row>
    <row r="15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</row>
    <row r="15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</row>
    <row r="154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</row>
    <row r="15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</row>
    <row r="156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</row>
    <row r="157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</row>
    <row r="158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</row>
    <row r="159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</row>
    <row r="160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</row>
    <row r="16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</row>
    <row r="16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</row>
    <row r="16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</row>
    <row r="164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</row>
    <row r="16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</row>
    <row r="166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</row>
    <row r="167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</row>
    <row r="168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</row>
    <row r="169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</row>
    <row r="170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</row>
    <row r="17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</row>
    <row r="17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</row>
    <row r="17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</row>
    <row r="174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</row>
    <row r="1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</row>
    <row r="176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</row>
    <row r="177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</row>
    <row r="178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</row>
    <row r="179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</row>
    <row r="180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</row>
    <row r="18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</row>
    <row r="18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</row>
    <row r="18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</row>
    <row r="184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</row>
    <row r="18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</row>
    <row r="186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</row>
    <row r="187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</row>
    <row r="188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</row>
    <row r="189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</row>
    <row r="190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</row>
    <row r="19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</row>
    <row r="19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</row>
    <row r="19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</row>
    <row r="194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</row>
    <row r="19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</row>
    <row r="196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</row>
    <row r="197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</row>
    <row r="198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</row>
    <row r="199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</row>
    <row r="200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</row>
    <row r="20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</row>
    <row r="20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</row>
    <row r="203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</row>
    <row r="204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</row>
    <row r="20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</row>
    <row r="206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</row>
    <row r="207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</row>
    <row r="208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</row>
    <row r="209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</row>
    <row r="210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</row>
    <row r="21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</row>
    <row r="21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</row>
    <row r="213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</row>
    <row r="214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</row>
    <row r="2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</row>
    <row r="216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</row>
    <row r="217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</row>
    <row r="218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</row>
    <row r="219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</row>
    <row r="220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</row>
    <row r="22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</row>
    <row r="22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</row>
    <row r="223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</row>
    <row r="224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</row>
    <row r="2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</row>
    <row r="226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</row>
    <row r="227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</row>
    <row r="228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</row>
    <row r="229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</row>
    <row r="230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</row>
    <row r="23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</row>
    <row r="23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</row>
    <row r="233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</row>
    <row r="234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</row>
    <row r="23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</row>
    <row r="236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</row>
    <row r="237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</row>
    <row r="238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</row>
    <row r="239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</row>
    <row r="240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</row>
    <row r="24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</row>
    <row r="24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</row>
    <row r="243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</row>
    <row r="244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</row>
    <row r="24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</row>
    <row r="246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</row>
    <row r="247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</row>
    <row r="248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</row>
    <row r="249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</row>
    <row r="250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</row>
    <row r="25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</row>
    <row r="25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</row>
    <row r="253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</row>
    <row r="254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</row>
    <row r="25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</row>
    <row r="256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</row>
    <row r="257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</row>
    <row r="258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</row>
    <row r="259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</row>
    <row r="260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</row>
    <row r="26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</row>
    <row r="26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</row>
    <row r="263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</row>
    <row r="264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</row>
    <row r="26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</row>
    <row r="266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</row>
    <row r="267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</row>
    <row r="268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</row>
    <row r="269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</row>
    <row r="270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</row>
    <row r="27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</row>
    <row r="27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</row>
    <row r="273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</row>
    <row r="274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</row>
    <row r="2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</row>
    <row r="276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</row>
    <row r="277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</row>
    <row r="278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</row>
    <row r="279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</row>
    <row r="280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</row>
    <row r="28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</row>
    <row r="28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</row>
    <row r="283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</row>
    <row r="284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</row>
    <row r="28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</row>
    <row r="286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</row>
    <row r="287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</row>
    <row r="288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</row>
    <row r="289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</row>
    <row r="290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</row>
    <row r="29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</row>
    <row r="29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</row>
    <row r="293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</row>
    <row r="294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</row>
    <row r="29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</row>
    <row r="296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</row>
    <row r="297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</row>
    <row r="298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</row>
    <row r="299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</row>
    <row r="300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</row>
    <row r="30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</row>
    <row r="30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</row>
    <row r="303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</row>
    <row r="304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</row>
    <row r="30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</row>
    <row r="306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</row>
    <row r="307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</row>
    <row r="308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</row>
    <row r="309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</row>
    <row r="310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</row>
    <row r="31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</row>
    <row r="31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</row>
    <row r="313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</row>
    <row r="314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</row>
    <row r="31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</row>
    <row r="316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</row>
    <row r="317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</row>
    <row r="318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</row>
    <row r="319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</row>
    <row r="320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</row>
    <row r="32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</row>
    <row r="32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</row>
    <row r="323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</row>
    <row r="324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</row>
    <row r="3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</row>
    <row r="326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</row>
    <row r="327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</row>
    <row r="328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</row>
    <row r="329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</row>
    <row r="330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</row>
    <row r="33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</row>
    <row r="33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</row>
    <row r="333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</row>
    <row r="334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</row>
    <row r="33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</row>
    <row r="336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</row>
    <row r="337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</row>
    <row r="338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</row>
    <row r="339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</row>
    <row r="340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</row>
    <row r="34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</row>
    <row r="34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</row>
    <row r="343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</row>
    <row r="344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</row>
    <row r="34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</row>
    <row r="346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</row>
    <row r="347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</row>
    <row r="348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</row>
    <row r="349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</row>
    <row r="350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</row>
    <row r="35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</row>
    <row r="35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</row>
    <row r="353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</row>
    <row r="354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</row>
    <row r="35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</row>
    <row r="356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</row>
    <row r="357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</row>
    <row r="358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</row>
    <row r="359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</row>
    <row r="360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</row>
    <row r="36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</row>
    <row r="36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</row>
    <row r="363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</row>
    <row r="364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</row>
    <row r="36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</row>
    <row r="366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</row>
    <row r="367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</row>
    <row r="368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</row>
    <row r="369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</row>
    <row r="370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</row>
    <row r="37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</row>
    <row r="37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</row>
    <row r="373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</row>
    <row r="374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</row>
    <row r="3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</row>
    <row r="376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</row>
    <row r="377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</row>
    <row r="378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</row>
    <row r="379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</row>
    <row r="380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</row>
    <row r="38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</row>
    <row r="38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</row>
    <row r="383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</row>
    <row r="384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</row>
    <row r="38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</row>
    <row r="386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</row>
    <row r="387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</row>
    <row r="388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</row>
    <row r="389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</row>
    <row r="390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</row>
    <row r="39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</row>
    <row r="39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</row>
    <row r="393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</row>
    <row r="394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</row>
    <row r="39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</row>
    <row r="396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</row>
    <row r="397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</row>
    <row r="398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</row>
    <row r="399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</row>
    <row r="400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</row>
    <row r="40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</row>
    <row r="40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</row>
    <row r="403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</row>
    <row r="404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</row>
    <row r="40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</row>
    <row r="406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</row>
    <row r="407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</row>
    <row r="408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</row>
    <row r="409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</row>
    <row r="410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</row>
    <row r="41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</row>
    <row r="41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</row>
    <row r="413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</row>
    <row r="414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</row>
    <row r="41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</row>
    <row r="416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</row>
    <row r="417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</row>
    <row r="418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</row>
    <row r="419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</row>
    <row r="420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</row>
    <row r="42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</row>
    <row r="42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</row>
    <row r="423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</row>
    <row r="424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</row>
    <row r="4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</row>
    <row r="426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</row>
    <row r="427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</row>
    <row r="428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</row>
    <row r="429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</row>
    <row r="430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</row>
    <row r="43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</row>
    <row r="43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</row>
    <row r="433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</row>
    <row r="434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</row>
    <row r="43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</row>
    <row r="436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</row>
    <row r="437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</row>
    <row r="438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</row>
    <row r="439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</row>
    <row r="440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</row>
    <row r="44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</row>
    <row r="44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</row>
    <row r="443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</row>
    <row r="444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</row>
    <row r="44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</row>
    <row r="446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</row>
    <row r="447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</row>
    <row r="448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</row>
    <row r="449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</row>
    <row r="450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</row>
    <row r="45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</row>
    <row r="45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</row>
    <row r="453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</row>
    <row r="454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</row>
    <row r="45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</row>
    <row r="456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</row>
    <row r="457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</row>
    <row r="458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</row>
    <row r="459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</row>
    <row r="460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</row>
    <row r="46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</row>
    <row r="46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</row>
    <row r="463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</row>
    <row r="464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</row>
    <row r="46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</row>
    <row r="466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</row>
    <row r="467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</row>
    <row r="468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</row>
    <row r="469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</row>
    <row r="470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</row>
    <row r="47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</row>
    <row r="47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</row>
    <row r="473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</row>
    <row r="474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</row>
    <row r="4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</row>
    <row r="476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</row>
    <row r="477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</row>
    <row r="478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</row>
    <row r="479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</row>
    <row r="480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</row>
    <row r="48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</row>
    <row r="48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</row>
    <row r="483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</row>
    <row r="484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</row>
    <row r="48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</row>
    <row r="486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</row>
    <row r="487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</row>
    <row r="488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</row>
    <row r="489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</row>
    <row r="490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</row>
    <row r="49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</row>
    <row r="49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</row>
    <row r="493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</row>
    <row r="494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</row>
    <row r="49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</row>
    <row r="496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</row>
    <row r="497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</row>
    <row r="498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</row>
    <row r="499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</row>
    <row r="500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</row>
    <row r="50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</row>
    <row r="50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</row>
    <row r="503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</row>
    <row r="504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</row>
    <row r="50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</row>
    <row r="506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</row>
    <row r="507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</row>
    <row r="508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</row>
    <row r="509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</row>
    <row r="510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</row>
    <row r="51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</row>
    <row r="51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</row>
    <row r="513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</row>
    <row r="514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</row>
    <row r="51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</row>
    <row r="516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</row>
    <row r="517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</row>
    <row r="518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</row>
    <row r="519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</row>
    <row r="520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</row>
    <row r="52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</row>
    <row r="52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</row>
    <row r="523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</row>
    <row r="524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</row>
    <row r="5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</row>
    <row r="526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</row>
    <row r="527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</row>
    <row r="528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</row>
    <row r="529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</row>
    <row r="530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</row>
    <row r="53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</row>
    <row r="532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</row>
    <row r="533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</row>
    <row r="534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</row>
    <row r="53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</row>
    <row r="536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</row>
    <row r="537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</row>
    <row r="538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</row>
    <row r="539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</row>
    <row r="540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</row>
    <row r="54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</row>
    <row r="54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</row>
    <row r="543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</row>
    <row r="544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</row>
    <row r="54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</row>
    <row r="546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</row>
    <row r="547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</row>
    <row r="548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</row>
    <row r="549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</row>
    <row r="550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</row>
    <row r="55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</row>
    <row r="55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</row>
    <row r="553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</row>
    <row r="554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</row>
    <row r="55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</row>
    <row r="556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</row>
    <row r="557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</row>
    <row r="558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</row>
    <row r="559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</row>
    <row r="560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</row>
    <row r="56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</row>
    <row r="56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</row>
    <row r="563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</row>
    <row r="564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</row>
    <row r="56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</row>
    <row r="566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</row>
    <row r="567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</row>
    <row r="568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</row>
    <row r="569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</row>
    <row r="570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</row>
    <row r="57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</row>
    <row r="57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</row>
    <row r="573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</row>
    <row r="574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</row>
    <row r="5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</row>
    <row r="576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</row>
    <row r="577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</row>
    <row r="578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</row>
    <row r="579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</row>
    <row r="580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</row>
    <row r="58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</row>
    <row r="58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</row>
    <row r="583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</row>
    <row r="584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</row>
    <row r="58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</row>
    <row r="586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</row>
    <row r="587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</row>
    <row r="588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</row>
    <row r="589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</row>
    <row r="590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</row>
    <row r="59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</row>
    <row r="59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</row>
    <row r="593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</row>
    <row r="594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</row>
    <row r="59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</row>
    <row r="596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</row>
    <row r="597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</row>
    <row r="598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</row>
    <row r="599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</row>
    <row r="600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</row>
    <row r="60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</row>
    <row r="60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</row>
    <row r="603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</row>
    <row r="604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</row>
    <row r="60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</row>
    <row r="606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</row>
    <row r="607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</row>
    <row r="608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</row>
    <row r="609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</row>
    <row r="610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</row>
    <row r="61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</row>
    <row r="61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</row>
    <row r="613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</row>
    <row r="614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</row>
    <row r="61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</row>
    <row r="616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</row>
    <row r="617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</row>
    <row r="618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</row>
    <row r="619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</row>
    <row r="620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</row>
    <row r="62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</row>
    <row r="62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</row>
    <row r="623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</row>
    <row r="624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</row>
    <row r="6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</row>
    <row r="626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</row>
    <row r="627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</row>
    <row r="628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</row>
    <row r="629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</row>
    <row r="630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</row>
    <row r="63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</row>
    <row r="63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</row>
    <row r="633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</row>
    <row r="634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</row>
    <row r="63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</row>
    <row r="636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</row>
    <row r="637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</row>
    <row r="638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</row>
    <row r="639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</row>
    <row r="640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</row>
    <row r="64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</row>
    <row r="64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</row>
    <row r="643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</row>
    <row r="644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</row>
    <row r="64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</row>
    <row r="646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</row>
    <row r="647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</row>
    <row r="648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</row>
    <row r="649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</row>
    <row r="650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</row>
    <row r="65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</row>
    <row r="65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</row>
    <row r="653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</row>
    <row r="654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</row>
    <row r="65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</row>
    <row r="656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</row>
    <row r="657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</row>
    <row r="658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</row>
    <row r="659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</row>
    <row r="660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</row>
    <row r="66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</row>
    <row r="66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</row>
    <row r="663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</row>
    <row r="664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</row>
    <row r="66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</row>
    <row r="666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</row>
    <row r="667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</row>
    <row r="668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</row>
    <row r="669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</row>
    <row r="670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</row>
    <row r="67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</row>
    <row r="67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</row>
    <row r="673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</row>
    <row r="674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</row>
    <row r="6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</row>
    <row r="676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</row>
    <row r="677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</row>
    <row r="678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</row>
    <row r="679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</row>
    <row r="680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</row>
    <row r="68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</row>
    <row r="68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</row>
    <row r="683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</row>
    <row r="684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</row>
    <row r="68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</row>
    <row r="686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</row>
    <row r="687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</row>
    <row r="688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</row>
    <row r="689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</row>
    <row r="690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</row>
    <row r="69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</row>
    <row r="69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</row>
    <row r="693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</row>
    <row r="694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</row>
    <row r="69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</row>
    <row r="696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</row>
    <row r="697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</row>
    <row r="698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</row>
    <row r="699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</row>
    <row r="700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</row>
    <row r="70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</row>
    <row r="70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</row>
    <row r="703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</row>
    <row r="704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</row>
    <row r="70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</row>
    <row r="706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</row>
    <row r="707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</row>
    <row r="708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</row>
    <row r="709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</row>
    <row r="710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</row>
    <row r="71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</row>
    <row r="71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</row>
    <row r="713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</row>
    <row r="714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</row>
    <row r="71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</row>
    <row r="716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</row>
    <row r="717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</row>
    <row r="718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</row>
    <row r="719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</row>
    <row r="720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</row>
    <row r="72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</row>
    <row r="72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</row>
    <row r="723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</row>
    <row r="724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</row>
    <row r="7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</row>
    <row r="726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</row>
    <row r="727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</row>
    <row r="728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</row>
    <row r="729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</row>
    <row r="730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</row>
    <row r="73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</row>
    <row r="73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</row>
    <row r="733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</row>
    <row r="734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</row>
    <row r="73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</row>
    <row r="736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</row>
    <row r="737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</row>
    <row r="738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</row>
    <row r="739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</row>
    <row r="740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</row>
    <row r="74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</row>
    <row r="74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</row>
    <row r="743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</row>
    <row r="744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</row>
    <row r="74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</row>
    <row r="746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</row>
    <row r="747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</row>
    <row r="748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</row>
    <row r="749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</row>
    <row r="750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</row>
    <row r="75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</row>
    <row r="75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</row>
    <row r="753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</row>
    <row r="754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</row>
    <row r="75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</row>
    <row r="756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</row>
    <row r="757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</row>
    <row r="758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</row>
    <row r="759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</row>
    <row r="760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</row>
    <row r="76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</row>
    <row r="76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</row>
    <row r="763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</row>
    <row r="764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</row>
    <row r="76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</row>
    <row r="766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</row>
    <row r="767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</row>
    <row r="768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</row>
    <row r="769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</row>
    <row r="770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</row>
    <row r="77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</row>
    <row r="77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</row>
    <row r="773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</row>
    <row r="774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</row>
    <row r="77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</row>
    <row r="776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</row>
    <row r="777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</row>
    <row r="778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</row>
    <row r="779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</row>
    <row r="780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</row>
    <row r="78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</row>
    <row r="78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</row>
    <row r="783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</row>
    <row r="784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</row>
    <row r="78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</row>
    <row r="786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</row>
    <row r="787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</row>
    <row r="788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</row>
    <row r="789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</row>
    <row r="790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</row>
    <row r="79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</row>
    <row r="79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</row>
    <row r="793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</row>
    <row r="794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</row>
    <row r="79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</row>
    <row r="796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</row>
    <row r="797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</row>
    <row r="798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</row>
    <row r="799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</row>
    <row r="800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</row>
    <row r="80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</row>
    <row r="80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</row>
    <row r="803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</row>
    <row r="804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</row>
    <row r="80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</row>
    <row r="806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</row>
    <row r="807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</row>
    <row r="808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</row>
    <row r="809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</row>
    <row r="810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</row>
    <row r="81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</row>
    <row r="81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</row>
    <row r="813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</row>
    <row r="814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</row>
    <row r="81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</row>
    <row r="816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</row>
    <row r="817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</row>
    <row r="818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</row>
    <row r="819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</row>
    <row r="820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</row>
    <row r="82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</row>
    <row r="82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</row>
    <row r="823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</row>
    <row r="824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</row>
    <row r="8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</row>
    <row r="826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</row>
    <row r="827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</row>
    <row r="828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</row>
    <row r="829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</row>
    <row r="830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</row>
    <row r="83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</row>
    <row r="83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</row>
    <row r="833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</row>
    <row r="834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</row>
    <row r="83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</row>
    <row r="836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</row>
    <row r="837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</row>
    <row r="838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</row>
    <row r="839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</row>
    <row r="840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</row>
    <row r="84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</row>
    <row r="84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</row>
    <row r="843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</row>
    <row r="844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</row>
    <row r="84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</row>
    <row r="846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</row>
    <row r="847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</row>
    <row r="848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</row>
    <row r="849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</row>
    <row r="850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</row>
    <row r="85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</row>
    <row r="85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</row>
    <row r="853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</row>
    <row r="854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</row>
    <row r="85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</row>
    <row r="856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</row>
    <row r="857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</row>
    <row r="858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</row>
    <row r="859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</row>
    <row r="860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</row>
    <row r="86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</row>
    <row r="86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</row>
    <row r="863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</row>
    <row r="864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</row>
    <row r="86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</row>
    <row r="866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</row>
    <row r="867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</row>
    <row r="868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</row>
    <row r="869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</row>
    <row r="870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</row>
    <row r="87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</row>
    <row r="87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</row>
    <row r="873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</row>
    <row r="874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</row>
    <row r="87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</row>
    <row r="876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</row>
    <row r="877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</row>
    <row r="878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</row>
    <row r="879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</row>
    <row r="880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</row>
    <row r="88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</row>
    <row r="88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</row>
    <row r="883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</row>
    <row r="884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</row>
    <row r="88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</row>
    <row r="886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</row>
    <row r="887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</row>
    <row r="888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</row>
    <row r="889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</row>
    <row r="890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</row>
    <row r="89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</row>
    <row r="89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</row>
    <row r="893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</row>
    <row r="894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</row>
    <row r="89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</row>
    <row r="896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</row>
    <row r="897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</row>
    <row r="898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</row>
    <row r="899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</row>
    <row r="900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</row>
    <row r="90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</row>
    <row r="90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</row>
    <row r="903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</row>
    <row r="904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</row>
    <row r="90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</row>
    <row r="906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</row>
    <row r="907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</row>
    <row r="908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</row>
    <row r="909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</row>
    <row r="910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</row>
    <row r="91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</row>
    <row r="91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</row>
    <row r="913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</row>
    <row r="914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</row>
    <row r="91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</row>
    <row r="916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</row>
    <row r="917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</row>
    <row r="918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</row>
    <row r="919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</row>
    <row r="920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</row>
    <row r="92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</row>
    <row r="92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</row>
    <row r="923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</row>
    <row r="924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</row>
    <row r="9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</row>
    <row r="926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</row>
    <row r="927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</row>
    <row r="928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</row>
    <row r="929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</row>
    <row r="930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</row>
    <row r="93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</row>
    <row r="93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</row>
    <row r="933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</row>
    <row r="934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</row>
    <row r="93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</row>
    <row r="936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</row>
    <row r="937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</row>
    <row r="938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</row>
    <row r="939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</row>
    <row r="940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</row>
    <row r="94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</row>
    <row r="94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</row>
    <row r="943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</row>
    <row r="944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</row>
    <row r="94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</row>
    <row r="946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</row>
    <row r="947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</row>
    <row r="948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</row>
    <row r="949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</row>
    <row r="950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</row>
    <row r="95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</row>
    <row r="95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</row>
    <row r="953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</row>
    <row r="954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</row>
    <row r="95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</row>
    <row r="956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</row>
    <row r="957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</row>
    <row r="958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</row>
    <row r="959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</row>
    <row r="960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</row>
    <row r="96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</row>
    <row r="96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</row>
    <row r="963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</row>
    <row r="964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</row>
    <row r="96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</row>
    <row r="966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</row>
    <row r="967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</row>
    <row r="968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</row>
    <row r="969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</row>
    <row r="970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</row>
    <row r="97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</row>
    <row r="97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</row>
    <row r="973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</row>
    <row r="974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</row>
    <row r="97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</row>
    <row r="976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</row>
    <row r="977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</row>
    <row r="978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</row>
    <row r="979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</row>
    <row r="980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</row>
    <row r="98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</row>
    <row r="982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</row>
    <row r="983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</row>
    <row r="984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</row>
    <row r="98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</row>
    <row r="986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</row>
    <row r="987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</row>
    <row r="988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</row>
    <row r="989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</row>
    <row r="990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</row>
    <row r="99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</row>
    <row r="992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</row>
    <row r="993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</row>
    <row r="994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</row>
    <row r="99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</row>
    <row r="996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</row>
    <row r="997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</row>
    <row r="998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</row>
    <row r="999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</row>
    <row r="1000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</row>
  </sheetData>
  <mergeCells count="2">
    <mergeCell ref="B2:C2"/>
    <mergeCell ref="E2:I2"/>
  </mergeCells>
  <dataValidations>
    <dataValidation type="list" allowBlank="1" showErrorMessage="1" sqref="C5">
      <formula1>"Junior,Intermediate,Senior,Expert,Supervisor,Lead,Head of,VP,C-Level"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2">
      <c r="B2" s="30" t="s">
        <v>42</v>
      </c>
    </row>
    <row r="17">
      <c r="B17" s="31" t="s">
        <v>43</v>
      </c>
      <c r="C17" s="32" t="s">
        <v>44</v>
      </c>
    </row>
  </sheetData>
  <mergeCells count="1">
    <mergeCell ref="B2:I4"/>
  </mergeCells>
  <hyperlinks>
    <hyperlink r:id="rId1" ref="C17"/>
  </hyperlin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B1" s="30" t="s">
        <v>45</v>
      </c>
    </row>
    <row r="18">
      <c r="B18" s="33" t="s">
        <v>46</v>
      </c>
    </row>
  </sheetData>
  <mergeCells count="1">
    <mergeCell ref="B1:I3"/>
  </mergeCells>
  <hyperlinks>
    <hyperlink r:id="rId1" location=":~:text=5%25%20de%20l'entreprise%20%C3%A0,possible%20mais%20pas%20la%20meilleure)." ref="B18"/>
  </hyperlin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2">
      <c r="B2" s="30" t="s">
        <v>47</v>
      </c>
    </row>
    <row r="29">
      <c r="B29" s="34" t="s">
        <v>48</v>
      </c>
    </row>
    <row r="30">
      <c r="B30" s="33" t="s">
        <v>49</v>
      </c>
    </row>
  </sheetData>
  <mergeCells count="1">
    <mergeCell ref="B2:I4"/>
  </mergeCells>
  <hyperlinks>
    <hyperlink r:id="rId1" ref="B30"/>
  </hyperlin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28.29"/>
    <col customWidth="1" min="2" max="2" width="19.57"/>
    <col customWidth="1" min="3" max="3" width="3.43"/>
    <col customWidth="1" min="4" max="4" width="9.14"/>
    <col customWidth="1" min="5" max="5" width="28.43"/>
    <col customWidth="1" min="6" max="6" width="28.0"/>
    <col customWidth="1" min="7" max="7" width="35.86"/>
    <col customWidth="1" min="8" max="8" width="26.86"/>
  </cols>
  <sheetData>
    <row r="1" ht="15.75" customHeight="1">
      <c r="A1" s="35"/>
      <c r="B1" s="35"/>
      <c r="C1" s="36"/>
      <c r="D1" s="35"/>
      <c r="E1" s="35"/>
      <c r="F1" s="35"/>
      <c r="G1" s="35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ht="15.75" customHeight="1">
      <c r="A2" s="30" t="s">
        <v>50</v>
      </c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ht="15.75" customHeight="1"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ht="15.75" customHeight="1"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ht="15.75" customHeight="1">
      <c r="A5" s="35"/>
      <c r="B5" s="35"/>
      <c r="C5" s="36"/>
      <c r="D5" s="35"/>
      <c r="E5" s="35"/>
      <c r="F5" s="35"/>
      <c r="G5" s="35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ht="15.75" customHeight="1">
      <c r="A6" s="35"/>
      <c r="B6" s="35"/>
      <c r="C6" s="36"/>
      <c r="D6" s="35"/>
      <c r="E6" s="35"/>
      <c r="F6" s="35"/>
      <c r="G6" s="35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ht="15.75" customHeight="1">
      <c r="A7" s="35"/>
      <c r="B7" s="35"/>
      <c r="C7" s="36"/>
      <c r="D7" s="35"/>
      <c r="E7" s="35"/>
      <c r="F7" s="35"/>
      <c r="G7" s="35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ht="15.75" customHeight="1">
      <c r="A8" s="37" t="s">
        <v>51</v>
      </c>
      <c r="C8" s="36"/>
      <c r="D8" s="37" t="s">
        <v>21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ht="15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ht="15.75" customHeight="1">
      <c r="A10" s="38" t="s">
        <v>52</v>
      </c>
      <c r="B10" s="39">
        <v>55000.0</v>
      </c>
      <c r="C10" s="36"/>
      <c r="D10" s="40" t="s">
        <v>53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ht="15.75" customHeight="1">
      <c r="A11" s="38" t="s">
        <v>54</v>
      </c>
      <c r="B11" s="41" t="s">
        <v>55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ht="27.75" customHeight="1">
      <c r="A12" s="42"/>
      <c r="B12" s="36"/>
      <c r="C12" s="36"/>
      <c r="D12" s="43" t="s">
        <v>26</v>
      </c>
      <c r="E12" s="44" t="s">
        <v>27</v>
      </c>
      <c r="F12" s="43" t="s">
        <v>28</v>
      </c>
      <c r="G12" s="45" t="s">
        <v>56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ht="15.75" customHeight="1">
      <c r="A13" s="46" t="s">
        <v>57</v>
      </c>
      <c r="B13" s="47">
        <f>IF(B11="",0,IF(B11="Beginner",G18*B10,IF(B11="Lead/Senior",G16*B10,IF(B11="Head of/Staff",G15*B10,IF(B11="Intermediate",G17*B10)))))</f>
        <v>5500</v>
      </c>
      <c r="C13" s="36"/>
      <c r="D13" s="48">
        <v>6.0</v>
      </c>
      <c r="E13" s="49" t="s">
        <v>30</v>
      </c>
      <c r="F13" s="48" t="s">
        <v>31</v>
      </c>
      <c r="G13" s="50" t="s">
        <v>58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ht="15.75" customHeight="1">
      <c r="A14" s="51" t="s">
        <v>59</v>
      </c>
      <c r="B14" s="52">
        <f>ROUNDUP(B13/G20)</f>
        <v>1375</v>
      </c>
      <c r="C14" s="36"/>
      <c r="D14" s="53">
        <v>5.0</v>
      </c>
      <c r="E14" s="49" t="s">
        <v>30</v>
      </c>
      <c r="F14" s="53" t="s">
        <v>33</v>
      </c>
      <c r="G14" s="54" t="s">
        <v>60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ht="15.75" customHeight="1">
      <c r="A15" s="36"/>
      <c r="B15" s="36"/>
      <c r="C15" s="36"/>
      <c r="D15" s="48">
        <v>4.0</v>
      </c>
      <c r="E15" s="48" t="s">
        <v>61</v>
      </c>
      <c r="F15" s="48" t="s">
        <v>35</v>
      </c>
      <c r="G15" s="55">
        <v>1.0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ht="15.75" customHeight="1">
      <c r="A16" s="36"/>
      <c r="B16" s="36"/>
      <c r="C16" s="36"/>
      <c r="D16" s="53">
        <v>3.0</v>
      </c>
      <c r="E16" s="53" t="s">
        <v>24</v>
      </c>
      <c r="F16" s="53" t="s">
        <v>37</v>
      </c>
      <c r="G16" s="56">
        <v>0.4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ht="15.75" customHeight="1">
      <c r="A17" s="36"/>
      <c r="B17" s="36"/>
      <c r="C17" s="36"/>
      <c r="D17" s="48">
        <v>2.0</v>
      </c>
      <c r="E17" s="48" t="s">
        <v>39</v>
      </c>
      <c r="F17" s="48" t="s">
        <v>30</v>
      </c>
      <c r="G17" s="57">
        <v>0.2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ht="15.75" customHeight="1">
      <c r="A18" s="36"/>
      <c r="B18" s="36"/>
      <c r="C18" s="36"/>
      <c r="D18" s="53">
        <v>1.0</v>
      </c>
      <c r="E18" s="53" t="s">
        <v>55</v>
      </c>
      <c r="F18" s="53" t="s">
        <v>30</v>
      </c>
      <c r="G18" s="58">
        <v>0.1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ht="15.7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ht="15.75" customHeight="1">
      <c r="A20" s="36"/>
      <c r="B20" s="36"/>
      <c r="C20" s="36"/>
      <c r="D20" s="59" t="s">
        <v>62</v>
      </c>
      <c r="G20" s="60">
        <v>4.0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ht="15.7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ht="15.7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</row>
    <row r="23" ht="15.7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</row>
    <row r="24" ht="15.7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</row>
    <row r="25" ht="15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</row>
    <row r="26" ht="15.7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</row>
    <row r="27" ht="15.7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ht="15.7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</row>
    <row r="29" ht="15.7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ht="15.7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ht="15.7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</row>
    <row r="32" ht="15.7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</row>
    <row r="33" ht="15.7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ht="15.7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ht="15.7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ht="15.7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ht="15.7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ht="15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ht="15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ht="15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ht="15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ht="15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ht="15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ht="15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ht="15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</row>
    <row r="46" ht="15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</row>
    <row r="47" ht="15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</row>
    <row r="48" ht="15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</row>
    <row r="49" ht="15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</row>
    <row r="50" ht="15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</row>
    <row r="51" ht="15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5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</row>
    <row r="53" ht="15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5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</row>
    <row r="55" ht="15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</row>
    <row r="56" ht="15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</row>
    <row r="57" ht="15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</row>
    <row r="58" ht="15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</row>
    <row r="59" ht="15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</row>
    <row r="60" ht="15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</row>
    <row r="61" ht="15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</row>
    <row r="62" ht="15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</row>
    <row r="63" ht="15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</row>
    <row r="64" ht="15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</row>
    <row r="65" ht="15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</row>
    <row r="66" ht="15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</row>
    <row r="67" ht="15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</row>
    <row r="68" ht="15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</row>
    <row r="69" ht="15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</row>
    <row r="70" ht="15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</row>
    <row r="71" ht="15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ht="15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</row>
    <row r="73" ht="15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</row>
    <row r="74" ht="15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</row>
    <row r="75" ht="15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</row>
    <row r="76" ht="15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</row>
    <row r="77" ht="15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</row>
    <row r="78" ht="15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</row>
    <row r="79" ht="15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</row>
    <row r="80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</row>
    <row r="8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</row>
    <row r="82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</row>
    <row r="83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</row>
    <row r="84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</row>
    <row r="85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</row>
    <row r="86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</row>
    <row r="87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</row>
    <row r="88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ht="15.7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ht="15.7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ht="15.7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ht="15.7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ht="15.7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ht="15.7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ht="15.75" customHeight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ht="15.7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ht="15.7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ht="15.7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ht="15.7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ht="15.7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ht="15.7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ht="15.7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ht="15.7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ht="15.75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ht="15.75" customHeight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ht="15.7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ht="15.7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ht="15.7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ht="15.7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ht="15.7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ht="15.7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ht="15.7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ht="15.7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ht="15.7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ht="15.75" customHeight="1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ht="15.7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ht="15.7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ht="15.7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ht="15.7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ht="15.7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ht="15.7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ht="15.7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ht="15.7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ht="15.7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ht="15.75" customHeight="1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ht="15.7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ht="15.7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ht="15.7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ht="15.7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ht="15.75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ht="15.75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ht="15.75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ht="15.75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ht="15.75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ht="15.75" customHeight="1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ht="15.75" customHeight="1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ht="15.75" customHeight="1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ht="15.75" customHeight="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ht="15.75" customHeight="1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ht="15.75" customHeight="1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ht="15.75" customHeight="1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mergeCells count="5">
    <mergeCell ref="A2:H4"/>
    <mergeCell ref="A8:B8"/>
    <mergeCell ref="D8:G8"/>
    <mergeCell ref="D10:G10"/>
    <mergeCell ref="D20:F20"/>
  </mergeCells>
  <dataValidations>
    <dataValidation type="list" allowBlank="1" sqref="B11">
      <formula1>"Beginner,Intermediate,Lead/Senior,Head Of/Staff"</formula1>
    </dataValidation>
  </dataValidation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2">
      <c r="B2" s="30" t="s">
        <v>63</v>
      </c>
    </row>
    <row r="47">
      <c r="B47" s="33" t="s">
        <v>64</v>
      </c>
    </row>
  </sheetData>
  <mergeCells count="1">
    <mergeCell ref="B2:I4"/>
  </mergeCells>
  <hyperlinks>
    <hyperlink r:id="rId1" ref="B47"/>
  </hyperlinks>
  <drawing r:id="rId2"/>
</worksheet>
</file>